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20" windowHeight="99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'Arkusz1'!$A$1:$Q$55</definedName>
  </definedNames>
  <calcPr fullCalcOnLoad="1"/>
</workbook>
</file>

<file path=xl/sharedStrings.xml><?xml version="1.0" encoding="utf-8"?>
<sst xmlns="http://schemas.openxmlformats.org/spreadsheetml/2006/main" count="138" uniqueCount="79">
  <si>
    <t>Nazwa i cel</t>
  </si>
  <si>
    <t>koordynująca</t>
  </si>
  <si>
    <t>Łączne nakłady</t>
  </si>
  <si>
    <t>finansowe</t>
  </si>
  <si>
    <t>- wydatki bieżące</t>
  </si>
  <si>
    <t>- wydatki majątkowe</t>
  </si>
  <si>
    <t>Projekt OKNO NA ŚWIAT - Promocja integracji społecznej.Rozwój i upowszechnianie aktywnej integracji</t>
  </si>
  <si>
    <t>Powiatowe Centrum Pomocy Rodzinie</t>
  </si>
  <si>
    <t>2010-2014</t>
  </si>
  <si>
    <t>Powiatowy Urząd Pracy</t>
  </si>
  <si>
    <t>Starostwo Powiatowe w Wołominie</t>
  </si>
  <si>
    <t>2011-2016</t>
  </si>
  <si>
    <t>Projekt przebudowy ul. Piłsudskiego i ul. Radzymińskiej w Wołominie -</t>
  </si>
  <si>
    <t>Umowa na prowadzenie ŚDS Ząbki - Stworzenie warunków do zwiększenia aktywności społecznej mieszkańców</t>
  </si>
  <si>
    <t>2012-2015</t>
  </si>
  <si>
    <t>Projekt Bądź aktywny odniesiesz sukces.</t>
  </si>
  <si>
    <t>Leonardo da Vinci - uczenie się przez całe życie</t>
  </si>
  <si>
    <t>2013-2014</t>
  </si>
  <si>
    <t>Zapewnienie ochrony obiektów dla Starostwa Powiatowego w Wołominie</t>
  </si>
  <si>
    <t>2013-2015</t>
  </si>
  <si>
    <t>Zespół Szkół Terenów Zieleni</t>
  </si>
  <si>
    <t xml:space="preserve">Jednostka realizująca </t>
  </si>
  <si>
    <t>Okres realizacji</t>
  </si>
  <si>
    <t>Łączne nakłady finansowe</t>
  </si>
  <si>
    <t>Limit zobowiazań</t>
  </si>
  <si>
    <t>Limit zobowiązań</t>
  </si>
  <si>
    <t>Zakup sprzętu dla Szpitala i modernizacja oddziałów szpitalnych - Dotacja na dofinansowanie zakupu sprzętu i modernizacja oddziałów szpitalnych</t>
  </si>
  <si>
    <t>Kompleksowa modernizacja ewidencji gruntów w zakresie założenia ewidencji budynków i lokali wraz z weryfikacją użytków gruntowych oraz założenie i weryfikacja osnowy geodezyjnej.</t>
  </si>
  <si>
    <t>Projekt i budowa Powiatowego Centrum Pomocy Rodzinir przy ul.Broniewskiego w Wołominie</t>
  </si>
  <si>
    <t>Wydatki na przedsięwzięcia -ogółem (1.1.+1.2.+1.3.) z tego:</t>
  </si>
  <si>
    <t>Lp.</t>
  </si>
  <si>
    <t>1.</t>
  </si>
  <si>
    <t>Jednostka odpowiedzialna lub koordynująca program</t>
  </si>
  <si>
    <t xml:space="preserve">od do </t>
  </si>
  <si>
    <t>1.a.</t>
  </si>
  <si>
    <t>1.b.</t>
  </si>
  <si>
    <t>1.1.</t>
  </si>
  <si>
    <t>Wydatki na programy,projekty lub zadania związane z programami realizowanymi z udziałem środków, o których mowa w art.5 ust.1 pkt 2 i 3 ustawy z dnia 27 sierpnia 2009 r. o finansach publicznych(Dz.U.Nr 157,poz 1240, z późn.zm.) z tego:</t>
  </si>
  <si>
    <t>1.2.</t>
  </si>
  <si>
    <t>Wydatki na  programy,projekty,zadania związane z umowami partnerstwa publiczno-prywatnego z tego:</t>
  </si>
  <si>
    <t xml:space="preserve">Wydatki na programy,projekty,zadania pozostałe (inne niż wymienione w pkt.1.1. i 1.2.) </t>
  </si>
  <si>
    <t>1.3.</t>
  </si>
  <si>
    <t>Projekt "Nadeszła Twoja szansa".Poprawa dostępu do zatrudnienia oraz wspierania aktywności zawodowej w regionie.</t>
  </si>
  <si>
    <t>Umowa na świadczenie usług telefonii cyfrowej - Zachowanie ciągłości w korzystaniu ze służbowych telefonów komórkowych pracowników Starostwa</t>
  </si>
  <si>
    <t>Budowa odwodnienia w ul.Spacerowej w Słupnie gm.Radzymin - projekt</t>
  </si>
  <si>
    <t>Program rozwojowy LO z oddziałami integracyjnymi w Zielonce w województwie mazowieckim - wsparcie uczniów ostatnich klas i uczniów o specjalnych potrzebach edukacyjnych</t>
  </si>
  <si>
    <t>2008-2014</t>
  </si>
  <si>
    <t>Zespół Szkół Wołomin</t>
  </si>
  <si>
    <t>2014-2015</t>
  </si>
  <si>
    <t>Zakup wyposażenia do pałacu w Chrzęsnem w ramach zadania Adaptacja Pałacu Pałacu w Chrzęsnem</t>
  </si>
  <si>
    <t>Monitoring sygnalizacji alarmowych</t>
  </si>
  <si>
    <t>2014-2016</t>
  </si>
  <si>
    <t>Umowa - Przewóz zwłok - Zapewnienie przewozu zwłok i szczątków ludzkich znalezionych w miejscach publicznych</t>
  </si>
  <si>
    <t>2012-2014</t>
  </si>
  <si>
    <t>Program promocji zdrowia w szkołach prowadzonych przez powiat wołomiński</t>
  </si>
  <si>
    <t xml:space="preserve">Projekt kluczowy BW przyspieszenie wzrostu konkurencyjności województwa mazowieckiego </t>
  </si>
  <si>
    <t xml:space="preserve">Projekt kluczowy EA - rozwój elektroniczej administracji w samorządach województwa mazowieckiego </t>
  </si>
  <si>
    <t>2010-2015</t>
  </si>
  <si>
    <t>Wykaz przedsięwzięć wieloletnich do WPF na lata 2014-2029</t>
  </si>
  <si>
    <t>Projekt " Praktyka czyni mistrza ' program rozwojowy dla Technikum Zespołu Szkół im.PIM</t>
  </si>
  <si>
    <t>Zespół Szkół im.Prezydenta Ignacego Mościckiego</t>
  </si>
  <si>
    <t xml:space="preserve"> Leonardo da vinci Projekt - Staże i praktyki zagraniczne dla osób kształcących się i szkolących zawodowo.</t>
  </si>
  <si>
    <t>Leonardo da Vinci Projekt - Praktyki zawodowe uczniów ZSTZ na rynkach pracy w Unii Europejskiej</t>
  </si>
  <si>
    <t>2014-2017</t>
  </si>
  <si>
    <t>Nowoczesne staże - szansą na przyszłość w ramach programu Erasmus +. Staże zawodowe i doradztwo dla uczniów Liceum Ogólnokształcacego z Odziałami Integracyjnymi w Zielonce</t>
  </si>
  <si>
    <t>Projekt "Ze szkoły do pracy sztandarową inicjatywą regionu Morza Bałtyckiego". Poprawa dostepności absolwentów szkół do miejsc pracy.</t>
  </si>
  <si>
    <t>Projekt OKNO NA ŚWIAT - Promocja integracji społecznej.Rozwój i upowszechnianie aktywnej integracji.</t>
  </si>
  <si>
    <t>Projekt "Wiedza i umiejętności kluczem do przyszłości". Wspomaganie zadań edukacyjnych na obszarach wiejskich.</t>
  </si>
  <si>
    <t>Liceum Ogólnokształcące w  Urlach</t>
  </si>
  <si>
    <t>Dostawa tablic rejestracyjnych dla Wydziału Komunikacji. Obniżenie kosztów zakupu tablic.</t>
  </si>
  <si>
    <t>Zakup usług pocztowych. Zapewnienie przejezdnosci dróg i bezpieczeństwa ruchu w okresie zimowym.</t>
  </si>
  <si>
    <t>Zimowe utrzymanie dróg. Zapewnienie przejezdności dróg i bezpieczeństwa ruchu w okresie zimowym.</t>
  </si>
  <si>
    <t>2011-2015</t>
  </si>
  <si>
    <t>Modernizacja budynku Zespołu SzkółTerenów Zielenii w Radzyminie wraz z zakupem gruntu. Polepszenie warunków oświaty.</t>
  </si>
  <si>
    <t>Zakup nieruchomości na cele szkolnictwa specjalnego. Polepszenie standartów dostarczania usług oświatowo-wychowawczych.</t>
  </si>
  <si>
    <t>Zakup usug dostepu do internetu oraz usług telefonii stacjonarnej w technologii ISDN PRA</t>
  </si>
  <si>
    <t>…</t>
  </si>
  <si>
    <t>Kształcenie zawodowe zintegrowane z rynkiem - program rozwojowy dla Technikum Zespolu Szkół im.Prezydenta Ignacego Mościckiego. Polepszenie efektywności kształcenia na rynkach pracy</t>
  </si>
  <si>
    <t>Projekt i budowa Ośrodka Rozwoju Edukacji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</si>
</sst>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###,###,##0.00"/>
  </numFmts>
  <fonts count="4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wrapText="1"/>
    </xf>
    <xf numFmtId="164" fontId="45" fillId="0" borderId="10" xfId="0" applyNumberFormat="1" applyFont="1" applyBorder="1" applyAlignment="1">
      <alignment horizontal="right" wrapText="1"/>
    </xf>
    <xf numFmtId="164" fontId="46" fillId="0" borderId="10" xfId="0" applyNumberFormat="1" applyFont="1" applyBorder="1" applyAlignment="1">
      <alignment horizontal="right" wrapText="1"/>
    </xf>
    <xf numFmtId="0" fontId="47" fillId="0" borderId="0" xfId="0" applyFont="1" applyAlignment="1">
      <alignment/>
    </xf>
    <xf numFmtId="4" fontId="45" fillId="0" borderId="10" xfId="0" applyNumberFormat="1" applyFont="1" applyBorder="1" applyAlignment="1">
      <alignment horizontal="right" wrapText="1"/>
    </xf>
    <xf numFmtId="4" fontId="46" fillId="0" borderId="10" xfId="0" applyNumberFormat="1" applyFont="1" applyBorder="1" applyAlignment="1">
      <alignment horizontal="right" wrapText="1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164" fontId="45" fillId="0" borderId="11" xfId="0" applyNumberFormat="1" applyFont="1" applyBorder="1" applyAlignment="1">
      <alignment horizontal="right" wrapText="1"/>
    </xf>
    <xf numFmtId="0" fontId="45" fillId="34" borderId="12" xfId="0" applyFont="1" applyFill="1" applyBorder="1" applyAlignment="1">
      <alignment horizontal="left" wrapText="1"/>
    </xf>
    <xf numFmtId="0" fontId="46" fillId="18" borderId="10" xfId="0" applyFont="1" applyFill="1" applyBorder="1" applyAlignment="1">
      <alignment horizontal="left" wrapText="1"/>
    </xf>
    <xf numFmtId="4" fontId="46" fillId="18" borderId="10" xfId="0" applyNumberFormat="1" applyFont="1" applyFill="1" applyBorder="1" applyAlignment="1">
      <alignment horizontal="right" wrapText="1"/>
    </xf>
    <xf numFmtId="0" fontId="45" fillId="6" borderId="10" xfId="0" applyFont="1" applyFill="1" applyBorder="1" applyAlignment="1">
      <alignment horizontal="left" wrapText="1"/>
    </xf>
    <xf numFmtId="4" fontId="45" fillId="6" borderId="10" xfId="0" applyNumberFormat="1" applyFont="1" applyFill="1" applyBorder="1" applyAlignment="1">
      <alignment horizontal="right" wrapText="1"/>
    </xf>
    <xf numFmtId="0" fontId="46" fillId="6" borderId="10" xfId="0" applyFont="1" applyFill="1" applyBorder="1" applyAlignment="1">
      <alignment horizontal="left" wrapText="1"/>
    </xf>
    <xf numFmtId="4" fontId="46" fillId="6" borderId="10" xfId="0" applyNumberFormat="1" applyFont="1" applyFill="1" applyBorder="1" applyAlignment="1">
      <alignment horizontal="right" wrapText="1"/>
    </xf>
    <xf numFmtId="164" fontId="46" fillId="6" borderId="10" xfId="0" applyNumberFormat="1" applyFont="1" applyFill="1" applyBorder="1" applyAlignment="1">
      <alignment horizontal="right" wrapText="1"/>
    </xf>
    <xf numFmtId="0" fontId="45" fillId="6" borderId="12" xfId="0" applyFont="1" applyFill="1" applyBorder="1" applyAlignment="1">
      <alignment horizontal="center" vertical="center" wrapText="1"/>
    </xf>
    <xf numFmtId="4" fontId="45" fillId="6" borderId="13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4" fontId="45" fillId="33" borderId="0" xfId="0" applyNumberFormat="1" applyFont="1" applyFill="1" applyBorder="1" applyAlignment="1">
      <alignment horizontal="right" wrapText="1"/>
    </xf>
    <xf numFmtId="0" fontId="46" fillId="33" borderId="0" xfId="0" applyFont="1" applyFill="1" applyBorder="1" applyAlignment="1">
      <alignment horizontal="left" wrapText="1"/>
    </xf>
    <xf numFmtId="4" fontId="46" fillId="33" borderId="0" xfId="0" applyNumberFormat="1" applyFont="1" applyFill="1" applyBorder="1" applyAlignment="1">
      <alignment horizontal="right" wrapText="1"/>
    </xf>
    <xf numFmtId="164" fontId="45" fillId="33" borderId="0" xfId="0" applyNumberFormat="1" applyFont="1" applyFill="1" applyBorder="1" applyAlignment="1">
      <alignment horizontal="right" wrapText="1"/>
    </xf>
    <xf numFmtId="164" fontId="46" fillId="33" borderId="0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left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wrapText="1"/>
    </xf>
    <xf numFmtId="0" fontId="0" fillId="34" borderId="15" xfId="0" applyFill="1" applyBorder="1" applyAlignment="1">
      <alignment/>
    </xf>
    <xf numFmtId="4" fontId="45" fillId="34" borderId="21" xfId="0" applyNumberFormat="1" applyFont="1" applyFill="1" applyBorder="1" applyAlignment="1">
      <alignment horizontal="right" wrapText="1"/>
    </xf>
    <xf numFmtId="0" fontId="0" fillId="18" borderId="22" xfId="0" applyFill="1" applyBorder="1" applyAlignment="1">
      <alignment/>
    </xf>
    <xf numFmtId="4" fontId="46" fillId="18" borderId="23" xfId="0" applyNumberFormat="1" applyFont="1" applyFill="1" applyBorder="1" applyAlignment="1">
      <alignment horizontal="right" wrapText="1"/>
    </xf>
    <xf numFmtId="0" fontId="0" fillId="6" borderId="22" xfId="0" applyFill="1" applyBorder="1" applyAlignment="1">
      <alignment/>
    </xf>
    <xf numFmtId="4" fontId="45" fillId="6" borderId="23" xfId="0" applyNumberFormat="1" applyFont="1" applyFill="1" applyBorder="1" applyAlignment="1">
      <alignment horizontal="right" wrapText="1"/>
    </xf>
    <xf numFmtId="0" fontId="0" fillId="33" borderId="22" xfId="0" applyFill="1" applyBorder="1" applyAlignment="1">
      <alignment/>
    </xf>
    <xf numFmtId="4" fontId="45" fillId="0" borderId="23" xfId="0" applyNumberFormat="1" applyFont="1" applyBorder="1" applyAlignment="1">
      <alignment horizontal="right" wrapText="1"/>
    </xf>
    <xf numFmtId="0" fontId="0" fillId="34" borderId="22" xfId="0" applyFill="1" applyBorder="1" applyAlignment="1">
      <alignment/>
    </xf>
    <xf numFmtId="4" fontId="45" fillId="6" borderId="24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" fontId="45" fillId="33" borderId="13" xfId="0" applyNumberFormat="1" applyFont="1" applyFill="1" applyBorder="1" applyAlignment="1">
      <alignment horizontal="center" vertical="center" wrapText="1"/>
    </xf>
    <xf numFmtId="4" fontId="45" fillId="33" borderId="24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25" xfId="0" applyFont="1" applyFill="1" applyBorder="1" applyAlignment="1">
      <alignment horizontal="left" wrapText="1"/>
    </xf>
    <xf numFmtId="0" fontId="46" fillId="33" borderId="20" xfId="0" applyFont="1" applyFill="1" applyBorder="1" applyAlignment="1">
      <alignment horizontal="left" wrapText="1"/>
    </xf>
    <xf numFmtId="164" fontId="46" fillId="0" borderId="20" xfId="0" applyNumberFormat="1" applyFont="1" applyBorder="1" applyAlignment="1">
      <alignment horizontal="right" wrapText="1"/>
    </xf>
    <xf numFmtId="4" fontId="46" fillId="0" borderId="20" xfId="0" applyNumberFormat="1" applyFont="1" applyBorder="1" applyAlignment="1">
      <alignment horizontal="right" wrapText="1"/>
    </xf>
    <xf numFmtId="4" fontId="45" fillId="0" borderId="26" xfId="0" applyNumberFormat="1" applyFont="1" applyBorder="1" applyAlignment="1">
      <alignment horizontal="right" wrapText="1"/>
    </xf>
    <xf numFmtId="0" fontId="0" fillId="6" borderId="15" xfId="0" applyFill="1" applyBorder="1" applyAlignment="1">
      <alignment/>
    </xf>
    <xf numFmtId="0" fontId="46" fillId="6" borderId="12" xfId="0" applyFont="1" applyFill="1" applyBorder="1" applyAlignment="1">
      <alignment horizontal="left" wrapText="1"/>
    </xf>
    <xf numFmtId="4" fontId="46" fillId="6" borderId="12" xfId="0" applyNumberFormat="1" applyFont="1" applyFill="1" applyBorder="1" applyAlignment="1">
      <alignment horizontal="right" wrapText="1"/>
    </xf>
    <xf numFmtId="4" fontId="45" fillId="6" borderId="21" xfId="0" applyNumberFormat="1" applyFont="1" applyFill="1" applyBorder="1" applyAlignment="1">
      <alignment horizontal="right" wrapText="1"/>
    </xf>
    <xf numFmtId="0" fontId="45" fillId="18" borderId="10" xfId="0" applyFont="1" applyFill="1" applyBorder="1" applyAlignment="1">
      <alignment horizontal="left" wrapText="1"/>
    </xf>
    <xf numFmtId="164" fontId="45" fillId="18" borderId="10" xfId="0" applyNumberFormat="1" applyFont="1" applyFill="1" applyBorder="1" applyAlignment="1">
      <alignment horizontal="right" wrapText="1"/>
    </xf>
    <xf numFmtId="4" fontId="45" fillId="18" borderId="10" xfId="0" applyNumberFormat="1" applyFont="1" applyFill="1" applyBorder="1" applyAlignment="1">
      <alignment horizontal="right" wrapText="1"/>
    </xf>
    <xf numFmtId="4" fontId="45" fillId="18" borderId="23" xfId="0" applyNumberFormat="1" applyFont="1" applyFill="1" applyBorder="1" applyAlignment="1">
      <alignment horizontal="right" wrapText="1"/>
    </xf>
    <xf numFmtId="0" fontId="46" fillId="6" borderId="18" xfId="0" applyFont="1" applyFill="1" applyBorder="1" applyAlignment="1">
      <alignment horizontal="left" wrapText="1"/>
    </xf>
    <xf numFmtId="164" fontId="46" fillId="6" borderId="18" xfId="0" applyNumberFormat="1" applyFont="1" applyFill="1" applyBorder="1" applyAlignment="1">
      <alignment horizontal="right" wrapText="1"/>
    </xf>
    <xf numFmtId="4" fontId="46" fillId="6" borderId="18" xfId="0" applyNumberFormat="1" applyFont="1" applyFill="1" applyBorder="1" applyAlignment="1">
      <alignment horizontal="right" wrapText="1"/>
    </xf>
    <xf numFmtId="4" fontId="45" fillId="6" borderId="19" xfId="0" applyNumberFormat="1" applyFont="1" applyFill="1" applyBorder="1" applyAlignment="1">
      <alignment horizontal="right" wrapText="1"/>
    </xf>
    <xf numFmtId="164" fontId="46" fillId="33" borderId="10" xfId="0" applyNumberFormat="1" applyFont="1" applyFill="1" applyBorder="1" applyAlignment="1">
      <alignment horizontal="right" wrapText="1"/>
    </xf>
    <xf numFmtId="4" fontId="45" fillId="33" borderId="23" xfId="0" applyNumberFormat="1" applyFont="1" applyFill="1" applyBorder="1" applyAlignment="1">
      <alignment horizontal="right" wrapText="1"/>
    </xf>
    <xf numFmtId="4" fontId="46" fillId="33" borderId="10" xfId="0" applyNumberFormat="1" applyFont="1" applyFill="1" applyBorder="1" applyAlignment="1">
      <alignment horizontal="right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/>
    </xf>
    <xf numFmtId="0" fontId="0" fillId="33" borderId="30" xfId="0" applyFill="1" applyBorder="1" applyAlignment="1">
      <alignment/>
    </xf>
    <xf numFmtId="0" fontId="45" fillId="33" borderId="31" xfId="0" applyFont="1" applyFill="1" applyBorder="1" applyAlignment="1">
      <alignment horizontal="left" wrapText="1"/>
    </xf>
    <xf numFmtId="0" fontId="45" fillId="0" borderId="31" xfId="0" applyFont="1" applyBorder="1" applyAlignment="1">
      <alignment horizontal="left" wrapText="1"/>
    </xf>
    <xf numFmtId="164" fontId="45" fillId="0" borderId="31" xfId="0" applyNumberFormat="1" applyFont="1" applyBorder="1" applyAlignment="1">
      <alignment horizontal="right" wrapText="1"/>
    </xf>
    <xf numFmtId="4" fontId="45" fillId="0" borderId="31" xfId="0" applyNumberFormat="1" applyFont="1" applyBorder="1" applyAlignment="1">
      <alignment horizontal="right" wrapText="1"/>
    </xf>
    <xf numFmtId="4" fontId="45" fillId="0" borderId="32" xfId="0" applyNumberFormat="1" applyFont="1" applyBorder="1" applyAlignment="1">
      <alignment horizontal="right" wrapText="1"/>
    </xf>
    <xf numFmtId="0" fontId="45" fillId="33" borderId="18" xfId="0" applyFont="1" applyFill="1" applyBorder="1" applyAlignment="1">
      <alignment horizontal="left" wrapText="1"/>
    </xf>
    <xf numFmtId="0" fontId="45" fillId="0" borderId="18" xfId="0" applyFont="1" applyBorder="1" applyAlignment="1">
      <alignment horizontal="left" wrapText="1"/>
    </xf>
    <xf numFmtId="164" fontId="45" fillId="0" borderId="18" xfId="0" applyNumberFormat="1" applyFont="1" applyBorder="1" applyAlignment="1">
      <alignment horizontal="right" wrapText="1"/>
    </xf>
    <xf numFmtId="4" fontId="45" fillId="0" borderId="18" xfId="0" applyNumberFormat="1" applyFont="1" applyBorder="1" applyAlignment="1">
      <alignment horizontal="right" wrapText="1"/>
    </xf>
    <xf numFmtId="4" fontId="45" fillId="0" borderId="19" xfId="0" applyNumberFormat="1" applyFont="1" applyBorder="1" applyAlignment="1">
      <alignment horizontal="right" wrapText="1"/>
    </xf>
    <xf numFmtId="4" fontId="46" fillId="6" borderId="23" xfId="0" applyNumberFormat="1" applyFont="1" applyFill="1" applyBorder="1" applyAlignment="1">
      <alignment horizontal="right" wrapText="1"/>
    </xf>
    <xf numFmtId="4" fontId="46" fillId="33" borderId="23" xfId="0" applyNumberFormat="1" applyFont="1" applyFill="1" applyBorder="1" applyAlignment="1">
      <alignment horizontal="right" wrapText="1"/>
    </xf>
    <xf numFmtId="0" fontId="0" fillId="33" borderId="16" xfId="0" applyFill="1" applyBorder="1" applyAlignment="1">
      <alignment/>
    </xf>
    <xf numFmtId="4" fontId="45" fillId="0" borderId="11" xfId="0" applyNumberFormat="1" applyFont="1" applyBorder="1" applyAlignment="1">
      <alignment horizontal="right" wrapText="1"/>
    </xf>
    <xf numFmtId="4" fontId="45" fillId="0" borderId="33" xfId="0" applyNumberFormat="1" applyFont="1" applyBorder="1" applyAlignment="1">
      <alignment horizontal="right" wrapText="1"/>
    </xf>
    <xf numFmtId="0" fontId="0" fillId="33" borderId="10" xfId="0" applyFill="1" applyBorder="1" applyAlignment="1">
      <alignment/>
    </xf>
    <xf numFmtId="4" fontId="45" fillId="0" borderId="13" xfId="0" applyNumberFormat="1" applyFont="1" applyBorder="1" applyAlignment="1">
      <alignment horizontal="right" wrapText="1"/>
    </xf>
    <xf numFmtId="4" fontId="45" fillId="0" borderId="24" xfId="0" applyNumberFormat="1" applyFont="1" applyBorder="1" applyAlignment="1">
      <alignment horizontal="right" wrapText="1"/>
    </xf>
    <xf numFmtId="0" fontId="0" fillId="33" borderId="15" xfId="0" applyFill="1" applyBorder="1" applyAlignment="1">
      <alignment/>
    </xf>
    <xf numFmtId="0" fontId="46" fillId="33" borderId="12" xfId="0" applyFont="1" applyFill="1" applyBorder="1" applyAlignment="1">
      <alignment horizontal="left" wrapText="1"/>
    </xf>
    <xf numFmtId="4" fontId="46" fillId="33" borderId="12" xfId="0" applyNumberFormat="1" applyFont="1" applyFill="1" applyBorder="1" applyAlignment="1">
      <alignment horizontal="right" wrapText="1"/>
    </xf>
    <xf numFmtId="4" fontId="45" fillId="33" borderId="21" xfId="0" applyNumberFormat="1" applyFont="1" applyFill="1" applyBorder="1" applyAlignment="1">
      <alignment horizontal="right" wrapText="1"/>
    </xf>
    <xf numFmtId="0" fontId="45" fillId="33" borderId="12" xfId="0" applyFont="1" applyFill="1" applyBorder="1" applyAlignment="1">
      <alignment horizontal="left" wrapText="1"/>
    </xf>
    <xf numFmtId="4" fontId="45" fillId="33" borderId="13" xfId="0" applyNumberFormat="1" applyFont="1" applyFill="1" applyBorder="1" applyAlignment="1">
      <alignment horizontal="right" wrapText="1"/>
    </xf>
    <xf numFmtId="4" fontId="45" fillId="33" borderId="18" xfId="0" applyNumberFormat="1" applyFont="1" applyFill="1" applyBorder="1" applyAlignment="1">
      <alignment horizontal="right" wrapText="1"/>
    </xf>
    <xf numFmtId="4" fontId="45" fillId="33" borderId="31" xfId="0" applyNumberFormat="1" applyFont="1" applyFill="1" applyBorder="1" applyAlignment="1">
      <alignment horizontal="right" wrapText="1"/>
    </xf>
    <xf numFmtId="0" fontId="45" fillId="18" borderId="17" xfId="0" applyFont="1" applyFill="1" applyBorder="1" applyAlignment="1">
      <alignment horizontal="left" wrapText="1"/>
    </xf>
    <xf numFmtId="164" fontId="45" fillId="18" borderId="17" xfId="0" applyNumberFormat="1" applyFont="1" applyFill="1" applyBorder="1" applyAlignment="1">
      <alignment horizontal="right" wrapText="1"/>
    </xf>
    <xf numFmtId="4" fontId="45" fillId="18" borderId="17" xfId="0" applyNumberFormat="1" applyFont="1" applyFill="1" applyBorder="1" applyAlignment="1">
      <alignment horizontal="right" wrapText="1"/>
    </xf>
    <xf numFmtId="4" fontId="45" fillId="18" borderId="34" xfId="0" applyNumberFormat="1" applyFont="1" applyFill="1" applyBorder="1" applyAlignment="1">
      <alignment horizontal="right" wrapText="1"/>
    </xf>
    <xf numFmtId="0" fontId="0" fillId="18" borderId="35" xfId="0" applyFill="1" applyBorder="1" applyAlignment="1">
      <alignment/>
    </xf>
    <xf numFmtId="0" fontId="0" fillId="6" borderId="29" xfId="0" applyFill="1" applyBorder="1" applyAlignment="1">
      <alignment/>
    </xf>
    <xf numFmtId="0" fontId="45" fillId="34" borderId="36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37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39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49" zoomScalePageLayoutView="0" workbookViewId="0" topLeftCell="C1">
      <selection activeCell="I57" sqref="I57"/>
    </sheetView>
  </sheetViews>
  <sheetFormatPr defaultColWidth="8.796875" defaultRowHeight="14.25"/>
  <cols>
    <col min="1" max="1" width="5.5" style="0" customWidth="1"/>
    <col min="2" max="2" width="66" style="0" customWidth="1"/>
    <col min="3" max="3" width="21.8984375" style="0" customWidth="1"/>
    <col min="5" max="5" width="14.09765625" style="0" customWidth="1"/>
    <col min="6" max="6" width="14.3984375" style="0" customWidth="1"/>
    <col min="7" max="7" width="12.09765625" style="0" customWidth="1"/>
    <col min="8" max="8" width="12.3984375" style="0" customWidth="1"/>
    <col min="9" max="9" width="12.69921875" style="0" customWidth="1"/>
    <col min="10" max="10" width="10.8984375" style="0" customWidth="1"/>
    <col min="11" max="11" width="5.59765625" style="0" customWidth="1"/>
    <col min="12" max="12" width="5.3984375" style="0" customWidth="1"/>
    <col min="13" max="13" width="4.3984375" style="0" customWidth="1"/>
    <col min="14" max="14" width="4.69921875" style="0" customWidth="1"/>
    <col min="15" max="15" width="4.09765625" style="0" customWidth="1"/>
    <col min="16" max="16" width="5.3984375" style="0" customWidth="1"/>
    <col min="17" max="17" width="14.09765625" style="0" customWidth="1"/>
  </cols>
  <sheetData>
    <row r="1" ht="15">
      <c r="B1" s="1"/>
    </row>
    <row r="2" spans="2:16" ht="26.25" customHeight="1">
      <c r="B2" s="2"/>
      <c r="D2" s="7" t="s">
        <v>58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26.25" customHeight="1" thickBot="1">
      <c r="B3" s="3"/>
    </row>
    <row r="4" spans="1:17" ht="26.25" customHeight="1">
      <c r="A4" s="33" t="s">
        <v>30</v>
      </c>
      <c r="B4" s="116" t="s">
        <v>0</v>
      </c>
      <c r="C4" s="119" t="s">
        <v>32</v>
      </c>
      <c r="D4" s="81" t="s">
        <v>22</v>
      </c>
      <c r="E4" s="81" t="s">
        <v>2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24" t="s">
        <v>25</v>
      </c>
    </row>
    <row r="5" spans="1:17" ht="38.25" customHeight="1">
      <c r="A5" s="34"/>
      <c r="B5" s="117"/>
      <c r="C5" s="120"/>
      <c r="D5" s="24" t="s">
        <v>33</v>
      </c>
      <c r="E5" s="79" t="s">
        <v>3</v>
      </c>
      <c r="F5" s="24">
        <v>2014</v>
      </c>
      <c r="G5" s="24">
        <v>2015</v>
      </c>
      <c r="H5" s="24">
        <v>2016</v>
      </c>
      <c r="I5" s="41">
        <v>2017</v>
      </c>
      <c r="J5" s="24">
        <v>2018</v>
      </c>
      <c r="K5" s="24">
        <v>2019</v>
      </c>
      <c r="L5" s="24">
        <v>2020</v>
      </c>
      <c r="M5" s="41" t="s">
        <v>76</v>
      </c>
      <c r="N5" s="24" t="s">
        <v>76</v>
      </c>
      <c r="O5" s="24" t="s">
        <v>76</v>
      </c>
      <c r="P5" s="24">
        <v>2029</v>
      </c>
      <c r="Q5" s="125"/>
    </row>
    <row r="6" spans="1:17" ht="0.75" customHeight="1" thickBot="1">
      <c r="A6" s="35"/>
      <c r="B6" s="118"/>
      <c r="C6" s="36" t="s">
        <v>1</v>
      </c>
      <c r="D6" s="36"/>
      <c r="E6" s="36"/>
      <c r="F6" s="37"/>
      <c r="G6" s="37"/>
      <c r="H6" s="37"/>
      <c r="I6" s="80"/>
      <c r="J6" s="80"/>
      <c r="K6" s="80"/>
      <c r="L6" s="80"/>
      <c r="M6" s="80"/>
      <c r="N6" s="80"/>
      <c r="O6" s="80"/>
      <c r="P6" s="80"/>
      <c r="Q6" s="38"/>
    </row>
    <row r="7" spans="1:17" ht="26.25" customHeight="1">
      <c r="A7" s="43" t="s">
        <v>31</v>
      </c>
      <c r="B7" s="14" t="s">
        <v>29</v>
      </c>
      <c r="C7" s="14"/>
      <c r="D7" s="14"/>
      <c r="E7" s="32">
        <f aca="true" t="shared" si="0" ref="E7:J7">SUM(E8+E9)</f>
        <v>66247498</v>
      </c>
      <c r="F7" s="32">
        <f t="shared" si="0"/>
        <v>21834268</v>
      </c>
      <c r="G7" s="32">
        <f t="shared" si="0"/>
        <v>4837773</v>
      </c>
      <c r="H7" s="32">
        <f t="shared" si="0"/>
        <v>2803049</v>
      </c>
      <c r="I7" s="32">
        <f t="shared" si="0"/>
        <v>1672833</v>
      </c>
      <c r="J7" s="32">
        <f t="shared" si="0"/>
        <v>161833</v>
      </c>
      <c r="K7" s="32"/>
      <c r="L7" s="32"/>
      <c r="M7" s="32"/>
      <c r="N7" s="32"/>
      <c r="O7" s="32"/>
      <c r="P7" s="32"/>
      <c r="Q7" s="44">
        <f>SUM(Q8:Q9)</f>
        <v>22121567</v>
      </c>
    </row>
    <row r="8" spans="1:17" ht="18.75" customHeight="1">
      <c r="A8" s="45" t="s">
        <v>34</v>
      </c>
      <c r="B8" s="15" t="s">
        <v>4</v>
      </c>
      <c r="C8" s="15"/>
      <c r="D8" s="15"/>
      <c r="E8" s="16">
        <f>SUM(E11+E33+E28)</f>
        <v>50613131</v>
      </c>
      <c r="F8" s="16">
        <f>SUM(F11+F33+F28)</f>
        <v>14857847</v>
      </c>
      <c r="G8" s="16">
        <f>SUM(G11+G33)</f>
        <v>3713494</v>
      </c>
      <c r="H8" s="16">
        <f>SUM(H11+H33)</f>
        <v>2149065</v>
      </c>
      <c r="I8" s="16">
        <f>SUM(I11+I33)</f>
        <v>1515000</v>
      </c>
      <c r="J8" s="16">
        <f>SUM(J11+J33)</f>
        <v>0</v>
      </c>
      <c r="K8" s="16"/>
      <c r="L8" s="16"/>
      <c r="M8" s="16"/>
      <c r="N8" s="16"/>
      <c r="O8" s="16"/>
      <c r="P8" s="16"/>
      <c r="Q8" s="46">
        <f>SUM(Q11+Q33)</f>
        <v>14899386</v>
      </c>
    </row>
    <row r="9" spans="1:17" ht="22.5" customHeight="1">
      <c r="A9" s="45" t="s">
        <v>35</v>
      </c>
      <c r="B9" s="15" t="s">
        <v>5</v>
      </c>
      <c r="C9" s="15"/>
      <c r="D9" s="15"/>
      <c r="E9" s="16">
        <f aca="true" t="shared" si="1" ref="E9:J9">SUM(E24+E48+E29)</f>
        <v>15634367</v>
      </c>
      <c r="F9" s="16">
        <f t="shared" si="1"/>
        <v>6976421</v>
      </c>
      <c r="G9" s="16">
        <f>SUM(G24+G48+G29)</f>
        <v>1124279</v>
      </c>
      <c r="H9" s="16">
        <f t="shared" si="1"/>
        <v>653984</v>
      </c>
      <c r="I9" s="16">
        <f t="shared" si="1"/>
        <v>157833</v>
      </c>
      <c r="J9" s="16">
        <f t="shared" si="1"/>
        <v>161833</v>
      </c>
      <c r="K9" s="16"/>
      <c r="L9" s="16"/>
      <c r="M9" s="16"/>
      <c r="N9" s="16"/>
      <c r="O9" s="16"/>
      <c r="P9" s="16"/>
      <c r="Q9" s="46">
        <f>SUM(Q24+Q48+Q29)</f>
        <v>7222181</v>
      </c>
    </row>
    <row r="10" spans="1:17" ht="49.5" customHeight="1">
      <c r="A10" s="47" t="s">
        <v>36</v>
      </c>
      <c r="B10" s="17" t="s">
        <v>37</v>
      </c>
      <c r="C10" s="17"/>
      <c r="D10" s="17"/>
      <c r="E10" s="18">
        <f aca="true" t="shared" si="2" ref="E10:J10">SUM(E11+E24)</f>
        <v>44814563</v>
      </c>
      <c r="F10" s="18">
        <f t="shared" si="2"/>
        <v>16018770</v>
      </c>
      <c r="G10" s="18">
        <f t="shared" si="2"/>
        <v>1005296</v>
      </c>
      <c r="H10" s="18">
        <f t="shared" si="2"/>
        <v>15000</v>
      </c>
      <c r="I10" s="18">
        <f t="shared" si="2"/>
        <v>15000</v>
      </c>
      <c r="J10" s="18">
        <f t="shared" si="2"/>
        <v>0</v>
      </c>
      <c r="K10" s="18"/>
      <c r="L10" s="18"/>
      <c r="M10" s="18"/>
      <c r="N10" s="18"/>
      <c r="O10" s="18"/>
      <c r="P10" s="18"/>
      <c r="Q10" s="48">
        <f>SUM(Q11+Q24)</f>
        <v>17054066</v>
      </c>
    </row>
    <row r="11" spans="1:17" ht="21" customHeight="1">
      <c r="A11" s="47"/>
      <c r="B11" s="19" t="s">
        <v>4</v>
      </c>
      <c r="C11" s="19"/>
      <c r="D11" s="19"/>
      <c r="E11" s="20">
        <f>SUM(E12:E23)</f>
        <v>42108959</v>
      </c>
      <c r="F11" s="20">
        <f>SUM(F12:F23)</f>
        <v>13651589</v>
      </c>
      <c r="G11" s="20">
        <f>SUM(G12:G23)</f>
        <v>1005296</v>
      </c>
      <c r="H11" s="20">
        <f>SUM(H12:H23)</f>
        <v>15000</v>
      </c>
      <c r="I11" s="20">
        <f>SUM(I12:I22)</f>
        <v>15000</v>
      </c>
      <c r="J11" s="20">
        <f>SUM(J12:J22)</f>
        <v>0</v>
      </c>
      <c r="K11" s="20"/>
      <c r="L11" s="20"/>
      <c r="M11" s="20"/>
      <c r="N11" s="20"/>
      <c r="O11" s="20"/>
      <c r="P11" s="20"/>
      <c r="Q11" s="94">
        <f>SUM(Q12:Q23)</f>
        <v>14686885</v>
      </c>
    </row>
    <row r="12" spans="1:17" ht="28.5" customHeight="1">
      <c r="A12" s="49"/>
      <c r="B12" s="57" t="s">
        <v>64</v>
      </c>
      <c r="C12" s="4" t="s">
        <v>60</v>
      </c>
      <c r="D12" s="11" t="s">
        <v>48</v>
      </c>
      <c r="E12" s="56">
        <v>535895</v>
      </c>
      <c r="F12" s="77">
        <v>428003</v>
      </c>
      <c r="G12" s="56">
        <v>107892</v>
      </c>
      <c r="H12" s="77"/>
      <c r="I12" s="77"/>
      <c r="J12" s="77"/>
      <c r="K12" s="77"/>
      <c r="L12" s="77"/>
      <c r="M12" s="77"/>
      <c r="N12" s="77"/>
      <c r="O12" s="77"/>
      <c r="P12" s="77"/>
      <c r="Q12" s="95">
        <v>535895</v>
      </c>
    </row>
    <row r="13" spans="1:17" ht="28.5" customHeight="1">
      <c r="A13" s="49"/>
      <c r="B13" s="57" t="s">
        <v>61</v>
      </c>
      <c r="C13" s="4" t="s">
        <v>20</v>
      </c>
      <c r="D13" s="4" t="s">
        <v>17</v>
      </c>
      <c r="E13" s="56">
        <v>627415</v>
      </c>
      <c r="F13" s="8">
        <v>444483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50">
        <f aca="true" t="shared" si="3" ref="Q13:Q19">SUM(F13:H13)</f>
        <v>444483</v>
      </c>
    </row>
    <row r="14" spans="1:17" ht="28.5" customHeight="1">
      <c r="A14" s="49"/>
      <c r="B14" s="10" t="s">
        <v>62</v>
      </c>
      <c r="C14" s="4" t="s">
        <v>20</v>
      </c>
      <c r="D14" s="4" t="s">
        <v>17</v>
      </c>
      <c r="E14" s="56">
        <v>499909</v>
      </c>
      <c r="F14" s="8">
        <v>156947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50">
        <f t="shared" si="3"/>
        <v>156947</v>
      </c>
    </row>
    <row r="15" spans="1:17" ht="28.5" customHeight="1">
      <c r="A15" s="49"/>
      <c r="B15" s="10" t="s">
        <v>45</v>
      </c>
      <c r="C15" s="4" t="s">
        <v>10</v>
      </c>
      <c r="D15" s="4" t="s">
        <v>17</v>
      </c>
      <c r="E15" s="56">
        <v>13080</v>
      </c>
      <c r="F15" s="8">
        <v>6540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50">
        <f t="shared" si="3"/>
        <v>6540</v>
      </c>
    </row>
    <row r="16" spans="1:17" ht="28.5" customHeight="1">
      <c r="A16" s="49"/>
      <c r="B16" s="10" t="s">
        <v>42</v>
      </c>
      <c r="C16" s="4" t="s">
        <v>9</v>
      </c>
      <c r="D16" s="39" t="s">
        <v>19</v>
      </c>
      <c r="E16" s="56">
        <v>1108520</v>
      </c>
      <c r="F16" s="8">
        <v>984020</v>
      </c>
      <c r="G16" s="8">
        <v>102600</v>
      </c>
      <c r="H16" s="77"/>
      <c r="I16" s="77"/>
      <c r="J16" s="77"/>
      <c r="K16" s="77"/>
      <c r="L16" s="77"/>
      <c r="M16" s="77"/>
      <c r="N16" s="77"/>
      <c r="O16" s="77"/>
      <c r="P16" s="77"/>
      <c r="Q16" s="50">
        <f t="shared" si="3"/>
        <v>1086620</v>
      </c>
    </row>
    <row r="17" spans="1:17" ht="31.5" customHeight="1">
      <c r="A17" s="49"/>
      <c r="B17" s="10" t="s">
        <v>59</v>
      </c>
      <c r="C17" s="4" t="s">
        <v>60</v>
      </c>
      <c r="D17" s="39" t="s">
        <v>48</v>
      </c>
      <c r="E17" s="56">
        <v>54100</v>
      </c>
      <c r="F17" s="8">
        <v>32500</v>
      </c>
      <c r="G17" s="8">
        <v>21600</v>
      </c>
      <c r="H17" s="8"/>
      <c r="I17" s="8"/>
      <c r="J17" s="8"/>
      <c r="K17" s="8"/>
      <c r="L17" s="8"/>
      <c r="M17" s="8"/>
      <c r="N17" s="8"/>
      <c r="O17" s="8"/>
      <c r="P17" s="8"/>
      <c r="Q17" s="50">
        <f t="shared" si="3"/>
        <v>54100</v>
      </c>
    </row>
    <row r="18" spans="1:17" ht="31.5" customHeight="1">
      <c r="A18" s="49"/>
      <c r="B18" s="57" t="s">
        <v>65</v>
      </c>
      <c r="C18" s="4" t="s">
        <v>10</v>
      </c>
      <c r="D18" s="39" t="s">
        <v>63</v>
      </c>
      <c r="E18" s="56">
        <v>60000</v>
      </c>
      <c r="F18" s="8">
        <v>15000</v>
      </c>
      <c r="G18" s="8">
        <v>15000</v>
      </c>
      <c r="H18" s="8">
        <v>15000</v>
      </c>
      <c r="I18" s="8">
        <v>15000</v>
      </c>
      <c r="J18" s="8"/>
      <c r="K18" s="8"/>
      <c r="L18" s="8"/>
      <c r="M18" s="8"/>
      <c r="N18" s="8"/>
      <c r="O18" s="8"/>
      <c r="P18" s="8"/>
      <c r="Q18" s="50">
        <v>60000</v>
      </c>
    </row>
    <row r="19" spans="1:17" ht="29.25" customHeight="1">
      <c r="A19" s="49"/>
      <c r="B19" s="57" t="s">
        <v>15</v>
      </c>
      <c r="C19" s="4" t="s">
        <v>9</v>
      </c>
      <c r="D19" s="4" t="s">
        <v>46</v>
      </c>
      <c r="E19" s="56">
        <v>32554295</v>
      </c>
      <c r="F19" s="8">
        <v>10349400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50">
        <f t="shared" si="3"/>
        <v>10349400</v>
      </c>
    </row>
    <row r="20" spans="1:17" ht="30" customHeight="1">
      <c r="A20" s="49"/>
      <c r="B20" s="57" t="s">
        <v>16</v>
      </c>
      <c r="C20" s="4" t="s">
        <v>47</v>
      </c>
      <c r="D20" s="4" t="s">
        <v>48</v>
      </c>
      <c r="E20" s="56">
        <v>404506</v>
      </c>
      <c r="F20" s="8">
        <v>204303</v>
      </c>
      <c r="G20" s="8">
        <v>200203</v>
      </c>
      <c r="H20" s="8"/>
      <c r="I20" s="8"/>
      <c r="J20" s="8"/>
      <c r="K20" s="8"/>
      <c r="L20" s="8"/>
      <c r="M20" s="8"/>
      <c r="N20" s="8"/>
      <c r="O20" s="8"/>
      <c r="P20" s="8"/>
      <c r="Q20" s="50">
        <v>404506</v>
      </c>
    </row>
    <row r="21" spans="1:17" ht="34.5" customHeight="1">
      <c r="A21" s="49"/>
      <c r="B21" s="10" t="s">
        <v>66</v>
      </c>
      <c r="C21" s="4" t="s">
        <v>7</v>
      </c>
      <c r="D21" s="4" t="s">
        <v>57</v>
      </c>
      <c r="E21" s="8">
        <v>5862977</v>
      </c>
      <c r="F21" s="8">
        <v>846482</v>
      </c>
      <c r="G21" s="8">
        <v>521933</v>
      </c>
      <c r="H21" s="8"/>
      <c r="I21" s="8"/>
      <c r="J21" s="8"/>
      <c r="K21" s="8"/>
      <c r="L21" s="8"/>
      <c r="M21" s="8"/>
      <c r="N21" s="8"/>
      <c r="O21" s="8"/>
      <c r="P21" s="8"/>
      <c r="Q21" s="50">
        <f aca="true" t="shared" si="4" ref="Q21:Q28">SUM(F21:H21)</f>
        <v>1368415</v>
      </c>
    </row>
    <row r="22" spans="1:17" ht="25.5" customHeight="1">
      <c r="A22" s="49"/>
      <c r="B22" s="57" t="s">
        <v>67</v>
      </c>
      <c r="C22" s="4" t="s">
        <v>68</v>
      </c>
      <c r="D22" s="39" t="s">
        <v>17</v>
      </c>
      <c r="E22" s="56">
        <v>340380</v>
      </c>
      <c r="F22" s="8">
        <v>172097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50">
        <f t="shared" si="4"/>
        <v>172097</v>
      </c>
    </row>
    <row r="23" spans="1:17" ht="42.75" customHeight="1">
      <c r="A23" s="49"/>
      <c r="B23" s="57" t="s">
        <v>77</v>
      </c>
      <c r="C23" s="4" t="s">
        <v>10</v>
      </c>
      <c r="D23" s="39" t="s">
        <v>48</v>
      </c>
      <c r="E23" s="56">
        <v>47882</v>
      </c>
      <c r="F23" s="8">
        <v>11814</v>
      </c>
      <c r="G23" s="8">
        <v>36068</v>
      </c>
      <c r="H23" s="8"/>
      <c r="I23" s="8"/>
      <c r="J23" s="8"/>
      <c r="K23" s="8"/>
      <c r="L23" s="8"/>
      <c r="M23" s="8"/>
      <c r="N23" s="8"/>
      <c r="O23" s="8"/>
      <c r="P23" s="8"/>
      <c r="Q23" s="50">
        <v>47882</v>
      </c>
    </row>
    <row r="24" spans="1:17" ht="22.5" customHeight="1">
      <c r="A24" s="47"/>
      <c r="B24" s="19" t="s">
        <v>5</v>
      </c>
      <c r="C24" s="19"/>
      <c r="D24" s="19"/>
      <c r="E24" s="21">
        <f>SUM(E25:E26)</f>
        <v>2705604</v>
      </c>
      <c r="F24" s="21">
        <f>SUM(F25:F26)</f>
        <v>2367181</v>
      </c>
      <c r="G24" s="21">
        <f>SUM(G26)</f>
        <v>0</v>
      </c>
      <c r="H24" s="21">
        <f>SUM(H26)</f>
        <v>0</v>
      </c>
      <c r="I24" s="21"/>
      <c r="J24" s="21"/>
      <c r="K24" s="21"/>
      <c r="L24" s="21"/>
      <c r="M24" s="21"/>
      <c r="N24" s="21"/>
      <c r="O24" s="21"/>
      <c r="P24" s="21"/>
      <c r="Q24" s="48">
        <f t="shared" si="4"/>
        <v>2367181</v>
      </c>
    </row>
    <row r="25" spans="1:17" ht="33.75" customHeight="1">
      <c r="A25" s="47"/>
      <c r="B25" s="10" t="s">
        <v>6</v>
      </c>
      <c r="C25" s="4" t="s">
        <v>7</v>
      </c>
      <c r="D25" s="4" t="s">
        <v>8</v>
      </c>
      <c r="E25" s="75">
        <v>17181</v>
      </c>
      <c r="F25" s="75">
        <v>17181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>
        <v>17181</v>
      </c>
    </row>
    <row r="26" spans="1:17" ht="31.5" customHeight="1">
      <c r="A26" s="49"/>
      <c r="B26" s="4" t="s">
        <v>49</v>
      </c>
      <c r="C26" s="4" t="s">
        <v>10</v>
      </c>
      <c r="D26" s="11" t="s">
        <v>48</v>
      </c>
      <c r="E26" s="6">
        <v>2688423</v>
      </c>
      <c r="F26" s="9">
        <v>2350000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50">
        <f t="shared" si="4"/>
        <v>2350000</v>
      </c>
    </row>
    <row r="27" spans="1:17" ht="32.25" customHeight="1">
      <c r="A27" s="45" t="s">
        <v>38</v>
      </c>
      <c r="B27" s="67" t="s">
        <v>39</v>
      </c>
      <c r="C27" s="67"/>
      <c r="D27" s="67"/>
      <c r="E27" s="68">
        <f>SUM(E29)</f>
        <v>340000</v>
      </c>
      <c r="F27" s="68">
        <f>SUM(F29)</f>
        <v>170000</v>
      </c>
      <c r="G27" s="68">
        <f>SUM(G29)</f>
        <v>50000</v>
      </c>
      <c r="H27" s="69"/>
      <c r="I27" s="69"/>
      <c r="J27" s="69"/>
      <c r="K27" s="69"/>
      <c r="L27" s="69"/>
      <c r="M27" s="69"/>
      <c r="N27" s="69"/>
      <c r="O27" s="69"/>
      <c r="P27" s="69"/>
      <c r="Q27" s="70">
        <f t="shared" si="4"/>
        <v>220000</v>
      </c>
    </row>
    <row r="28" spans="1:17" ht="20.25" customHeight="1">
      <c r="A28" s="47"/>
      <c r="B28" s="19" t="s">
        <v>4</v>
      </c>
      <c r="C28" s="19"/>
      <c r="D28" s="19"/>
      <c r="E28" s="21"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8">
        <f t="shared" si="4"/>
        <v>0</v>
      </c>
    </row>
    <row r="29" spans="1:17" ht="23.25" customHeight="1" thickBot="1">
      <c r="A29" s="115"/>
      <c r="B29" s="71" t="s">
        <v>5</v>
      </c>
      <c r="C29" s="71"/>
      <c r="D29" s="71"/>
      <c r="E29" s="72">
        <f>SUM(E30:E31)</f>
        <v>340000</v>
      </c>
      <c r="F29" s="72">
        <f>SUM(F30:F31)</f>
        <v>170000</v>
      </c>
      <c r="G29" s="72">
        <f>SUM(G30:G31)</f>
        <v>50000</v>
      </c>
      <c r="H29" s="73"/>
      <c r="I29" s="73"/>
      <c r="J29" s="73"/>
      <c r="K29" s="73"/>
      <c r="L29" s="73"/>
      <c r="M29" s="73"/>
      <c r="N29" s="73"/>
      <c r="O29" s="73"/>
      <c r="P29" s="73"/>
      <c r="Q29" s="74">
        <f>SUM(F29:H29)</f>
        <v>220000</v>
      </c>
    </row>
    <row r="30" spans="1:17" ht="33.75" customHeight="1">
      <c r="A30" s="99"/>
      <c r="B30" s="42" t="s">
        <v>28</v>
      </c>
      <c r="C30" s="12" t="s">
        <v>10</v>
      </c>
      <c r="D30" s="59" t="s">
        <v>53</v>
      </c>
      <c r="E30" s="60">
        <v>220000</v>
      </c>
      <c r="F30" s="60">
        <v>100000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>
        <v>100000</v>
      </c>
    </row>
    <row r="31" spans="1:17" ht="33.75" customHeight="1">
      <c r="A31" s="99"/>
      <c r="B31" s="10" t="s">
        <v>78</v>
      </c>
      <c r="C31" s="12" t="s">
        <v>10</v>
      </c>
      <c r="D31" s="11" t="s">
        <v>48</v>
      </c>
      <c r="E31" s="6">
        <v>120000</v>
      </c>
      <c r="F31" s="6">
        <v>70000</v>
      </c>
      <c r="G31" s="9">
        <v>50000</v>
      </c>
      <c r="H31" s="9"/>
      <c r="I31" s="9"/>
      <c r="J31" s="9"/>
      <c r="K31" s="9"/>
      <c r="L31" s="9"/>
      <c r="M31" s="9"/>
      <c r="N31" s="9"/>
      <c r="O31" s="9"/>
      <c r="P31" s="9"/>
      <c r="Q31" s="8">
        <v>120000</v>
      </c>
    </row>
    <row r="32" spans="1:17" ht="25.5" customHeight="1" thickBot="1">
      <c r="A32" s="114" t="s">
        <v>41</v>
      </c>
      <c r="B32" s="110" t="s">
        <v>40</v>
      </c>
      <c r="C32" s="110"/>
      <c r="D32" s="110"/>
      <c r="E32" s="111">
        <f aca="true" t="shared" si="5" ref="E32:J32">SUM(E33+E48)</f>
        <v>21092935</v>
      </c>
      <c r="F32" s="112">
        <f t="shared" si="5"/>
        <v>5645498</v>
      </c>
      <c r="G32" s="112">
        <f t="shared" si="5"/>
        <v>3782477</v>
      </c>
      <c r="H32" s="112">
        <f t="shared" si="5"/>
        <v>2788049</v>
      </c>
      <c r="I32" s="112">
        <f t="shared" si="5"/>
        <v>1657833</v>
      </c>
      <c r="J32" s="112">
        <f t="shared" si="5"/>
        <v>161833</v>
      </c>
      <c r="K32" s="112"/>
      <c r="L32" s="112"/>
      <c r="M32" s="112"/>
      <c r="N32" s="112"/>
      <c r="O32" s="112"/>
      <c r="P32" s="112"/>
      <c r="Q32" s="113">
        <f>SUM(Q33+Q48)</f>
        <v>4847501</v>
      </c>
    </row>
    <row r="33" spans="1:17" ht="24.75" customHeight="1">
      <c r="A33" s="63"/>
      <c r="B33" s="64" t="s">
        <v>4</v>
      </c>
      <c r="C33" s="64"/>
      <c r="D33" s="64"/>
      <c r="E33" s="65">
        <f aca="true" t="shared" si="6" ref="E33:J33">SUM(E36+E37+E38+E43+E45+E39+E44+E46+E35+E34+E47)</f>
        <v>8504172</v>
      </c>
      <c r="F33" s="65">
        <f t="shared" si="6"/>
        <v>1206258</v>
      </c>
      <c r="G33" s="65">
        <f t="shared" si="6"/>
        <v>2708198</v>
      </c>
      <c r="H33" s="65">
        <f t="shared" si="6"/>
        <v>2134065</v>
      </c>
      <c r="I33" s="65">
        <f t="shared" si="6"/>
        <v>1500000</v>
      </c>
      <c r="J33" s="65">
        <f t="shared" si="6"/>
        <v>0</v>
      </c>
      <c r="K33" s="65"/>
      <c r="L33" s="65"/>
      <c r="M33" s="65"/>
      <c r="N33" s="65"/>
      <c r="O33" s="65"/>
      <c r="P33" s="65"/>
      <c r="Q33" s="66">
        <f>SUM(Q36+Q37+Q38+Q43+Q45+Q39+Q44)</f>
        <v>212501</v>
      </c>
    </row>
    <row r="34" spans="1:17" ht="24.75" customHeight="1">
      <c r="A34" s="102"/>
      <c r="B34" s="103" t="s">
        <v>75</v>
      </c>
      <c r="C34" s="4" t="s">
        <v>10</v>
      </c>
      <c r="D34" s="103" t="s">
        <v>51</v>
      </c>
      <c r="E34" s="104">
        <v>115135</v>
      </c>
      <c r="F34" s="104">
        <v>2500</v>
      </c>
      <c r="G34" s="104">
        <v>57564</v>
      </c>
      <c r="H34" s="104">
        <v>55071</v>
      </c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24.75" customHeight="1">
      <c r="A35" s="102"/>
      <c r="B35" s="106" t="s">
        <v>69</v>
      </c>
      <c r="C35" s="4" t="s">
        <v>10</v>
      </c>
      <c r="D35" s="103" t="s">
        <v>51</v>
      </c>
      <c r="E35" s="104">
        <v>469078</v>
      </c>
      <c r="F35" s="104">
        <v>39090</v>
      </c>
      <c r="G35" s="104">
        <v>214994</v>
      </c>
      <c r="H35" s="104">
        <v>214994</v>
      </c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ht="24" customHeight="1">
      <c r="A36" s="49"/>
      <c r="B36" s="57" t="s">
        <v>50</v>
      </c>
      <c r="C36" s="4" t="s">
        <v>10</v>
      </c>
      <c r="D36" s="4" t="s">
        <v>63</v>
      </c>
      <c r="E36" s="5">
        <v>6000</v>
      </c>
      <c r="F36" s="56">
        <v>2000</v>
      </c>
      <c r="G36" s="8">
        <v>2000</v>
      </c>
      <c r="H36" s="8">
        <v>2000</v>
      </c>
      <c r="I36" s="8"/>
      <c r="J36" s="8"/>
      <c r="K36" s="8"/>
      <c r="L36" s="8"/>
      <c r="M36" s="8"/>
      <c r="N36" s="8"/>
      <c r="O36" s="8"/>
      <c r="P36" s="8"/>
      <c r="Q36" s="50">
        <v>6000</v>
      </c>
    </row>
    <row r="37" spans="1:17" ht="43.5" customHeight="1">
      <c r="A37" s="49"/>
      <c r="B37" s="58" t="s">
        <v>27</v>
      </c>
      <c r="C37" s="4" t="s">
        <v>10</v>
      </c>
      <c r="D37" s="12" t="s">
        <v>17</v>
      </c>
      <c r="E37" s="13">
        <v>250000</v>
      </c>
      <c r="F37" s="56">
        <v>150000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50">
        <v>94900</v>
      </c>
    </row>
    <row r="38" spans="1:17" ht="29.25" customHeight="1">
      <c r="A38" s="49"/>
      <c r="B38" s="10" t="s">
        <v>18</v>
      </c>
      <c r="C38" s="4" t="s">
        <v>10</v>
      </c>
      <c r="D38" s="4" t="s">
        <v>19</v>
      </c>
      <c r="E38" s="5">
        <v>650400</v>
      </c>
      <c r="F38" s="56">
        <v>216800</v>
      </c>
      <c r="G38" s="8">
        <v>216800</v>
      </c>
      <c r="H38" s="8"/>
      <c r="I38" s="8"/>
      <c r="J38" s="8"/>
      <c r="K38" s="8"/>
      <c r="L38" s="8"/>
      <c r="M38" s="8"/>
      <c r="N38" s="8"/>
      <c r="O38" s="8"/>
      <c r="P38" s="8"/>
      <c r="Q38" s="50"/>
    </row>
    <row r="39" spans="1:17" ht="35.25" customHeight="1" thickBot="1">
      <c r="A39" s="96"/>
      <c r="B39" s="89" t="s">
        <v>43</v>
      </c>
      <c r="C39" s="90" t="s">
        <v>10</v>
      </c>
      <c r="D39" s="90" t="s">
        <v>19</v>
      </c>
      <c r="E39" s="91">
        <v>66328</v>
      </c>
      <c r="F39" s="108">
        <v>34686</v>
      </c>
      <c r="G39" s="92">
        <v>26015</v>
      </c>
      <c r="H39" s="92"/>
      <c r="I39" s="92"/>
      <c r="J39" s="92"/>
      <c r="K39" s="92"/>
      <c r="L39" s="92"/>
      <c r="M39" s="92"/>
      <c r="N39" s="92"/>
      <c r="O39" s="92"/>
      <c r="P39" s="92"/>
      <c r="Q39" s="93">
        <f>SUM(F39:G39)</f>
        <v>60701</v>
      </c>
    </row>
    <row r="40" spans="1:17" ht="72" customHeight="1">
      <c r="A40" s="43"/>
      <c r="B40" s="120" t="s">
        <v>0</v>
      </c>
      <c r="C40" s="120" t="s">
        <v>21</v>
      </c>
      <c r="D40" s="120" t="s">
        <v>22</v>
      </c>
      <c r="E40" s="120" t="s">
        <v>23</v>
      </c>
      <c r="F40" s="120">
        <v>2014</v>
      </c>
      <c r="G40" s="120">
        <v>2015</v>
      </c>
      <c r="H40" s="120">
        <v>2016</v>
      </c>
      <c r="I40" s="79">
        <v>2017</v>
      </c>
      <c r="J40" s="79"/>
      <c r="K40" s="79"/>
      <c r="L40" s="79"/>
      <c r="M40" s="79"/>
      <c r="N40" s="79"/>
      <c r="O40" s="79"/>
      <c r="P40" s="79"/>
      <c r="Q40" s="123" t="s">
        <v>24</v>
      </c>
    </row>
    <row r="41" spans="1:17" ht="0.75" customHeight="1" thickBot="1">
      <c r="A41" s="51"/>
      <c r="B41" s="120"/>
      <c r="C41" s="120"/>
      <c r="D41" s="120"/>
      <c r="E41" s="120"/>
      <c r="F41" s="120"/>
      <c r="G41" s="120"/>
      <c r="H41" s="120"/>
      <c r="I41" s="40"/>
      <c r="J41" s="40"/>
      <c r="K41" s="40"/>
      <c r="L41" s="40"/>
      <c r="M41" s="40"/>
      <c r="N41" s="40"/>
      <c r="O41" s="40"/>
      <c r="P41" s="40"/>
      <c r="Q41" s="123"/>
    </row>
    <row r="42" spans="1:17" ht="72" customHeight="1" hidden="1">
      <c r="A42" s="82"/>
      <c r="B42" s="120"/>
      <c r="C42" s="78" t="s">
        <v>1</v>
      </c>
      <c r="D42" s="78"/>
      <c r="E42" s="78"/>
      <c r="F42" s="120"/>
      <c r="G42" s="120"/>
      <c r="H42" s="120"/>
      <c r="I42" s="78"/>
      <c r="J42" s="78"/>
      <c r="K42" s="78"/>
      <c r="L42" s="78"/>
      <c r="M42" s="78"/>
      <c r="N42" s="78"/>
      <c r="O42" s="78"/>
      <c r="P42" s="78"/>
      <c r="Q42" s="123"/>
    </row>
    <row r="43" spans="1:17" ht="42" customHeight="1">
      <c r="A43" s="83"/>
      <c r="B43" s="84" t="s">
        <v>52</v>
      </c>
      <c r="C43" s="85" t="s">
        <v>10</v>
      </c>
      <c r="D43" s="85" t="s">
        <v>14</v>
      </c>
      <c r="E43" s="86">
        <v>74849</v>
      </c>
      <c r="F43" s="109">
        <v>15450</v>
      </c>
      <c r="G43" s="87">
        <v>15450</v>
      </c>
      <c r="H43" s="87"/>
      <c r="I43" s="87"/>
      <c r="J43" s="87"/>
      <c r="K43" s="87"/>
      <c r="L43" s="87"/>
      <c r="M43" s="87"/>
      <c r="N43" s="87"/>
      <c r="O43" s="87"/>
      <c r="P43" s="87"/>
      <c r="Q43" s="88">
        <v>30900</v>
      </c>
    </row>
    <row r="44" spans="1:17" ht="42" customHeight="1">
      <c r="A44" s="49"/>
      <c r="B44" s="10" t="s">
        <v>54</v>
      </c>
      <c r="C44" s="4" t="s">
        <v>10</v>
      </c>
      <c r="D44" s="4" t="s">
        <v>51</v>
      </c>
      <c r="E44" s="5">
        <v>60000</v>
      </c>
      <c r="F44" s="56">
        <v>20000</v>
      </c>
      <c r="G44" s="8">
        <v>20000</v>
      </c>
      <c r="H44" s="8">
        <v>20000</v>
      </c>
      <c r="I44" s="8"/>
      <c r="J44" s="8"/>
      <c r="K44" s="8"/>
      <c r="L44" s="8"/>
      <c r="M44" s="8"/>
      <c r="N44" s="8"/>
      <c r="O44" s="8"/>
      <c r="P44" s="8"/>
      <c r="Q44" s="50">
        <v>20000</v>
      </c>
    </row>
    <row r="45" spans="1:17" ht="42" customHeight="1">
      <c r="A45" s="49"/>
      <c r="B45" s="10" t="s">
        <v>13</v>
      </c>
      <c r="C45" s="4" t="s">
        <v>10</v>
      </c>
      <c r="D45" s="4" t="s">
        <v>14</v>
      </c>
      <c r="E45" s="5">
        <v>1208382</v>
      </c>
      <c r="F45" s="56">
        <v>305732</v>
      </c>
      <c r="G45" s="8">
        <v>313375</v>
      </c>
      <c r="H45" s="8"/>
      <c r="I45" s="8"/>
      <c r="J45" s="8"/>
      <c r="K45" s="8"/>
      <c r="L45" s="8"/>
      <c r="M45" s="8"/>
      <c r="N45" s="8"/>
      <c r="O45" s="8"/>
      <c r="P45" s="8"/>
      <c r="Q45" s="50">
        <v>0</v>
      </c>
    </row>
    <row r="46" spans="1:17" ht="33" customHeight="1">
      <c r="A46" s="49"/>
      <c r="B46" s="10" t="s">
        <v>70</v>
      </c>
      <c r="C46" s="4" t="s">
        <v>10</v>
      </c>
      <c r="D46" s="10" t="s">
        <v>51</v>
      </c>
      <c r="E46" s="56">
        <v>704000</v>
      </c>
      <c r="F46" s="56">
        <v>20000</v>
      </c>
      <c r="G46" s="56">
        <v>342000</v>
      </c>
      <c r="H46" s="56">
        <v>342000</v>
      </c>
      <c r="I46" s="100"/>
      <c r="J46" s="100"/>
      <c r="K46" s="100"/>
      <c r="L46" s="100"/>
      <c r="M46" s="100"/>
      <c r="N46" s="100"/>
      <c r="O46" s="100"/>
      <c r="P46" s="100"/>
      <c r="Q46" s="101"/>
    </row>
    <row r="47" spans="1:17" ht="33" customHeight="1">
      <c r="A47" s="49"/>
      <c r="B47" s="10" t="s">
        <v>71</v>
      </c>
      <c r="C47" s="4" t="s">
        <v>10</v>
      </c>
      <c r="D47" s="106" t="s">
        <v>63</v>
      </c>
      <c r="E47" s="107">
        <v>4900000</v>
      </c>
      <c r="F47" s="107">
        <v>400000</v>
      </c>
      <c r="G47" s="107">
        <v>1500000</v>
      </c>
      <c r="H47" s="107">
        <v>1500000</v>
      </c>
      <c r="I47" s="100">
        <v>1500000</v>
      </c>
      <c r="J47" s="100"/>
      <c r="K47" s="100"/>
      <c r="L47" s="100"/>
      <c r="M47" s="100"/>
      <c r="N47" s="100"/>
      <c r="O47" s="100"/>
      <c r="P47" s="100"/>
      <c r="Q47" s="101"/>
    </row>
    <row r="48" spans="1:17" ht="29.25" customHeight="1">
      <c r="A48" s="47"/>
      <c r="B48" s="19" t="s">
        <v>5</v>
      </c>
      <c r="C48" s="22"/>
      <c r="D48" s="22"/>
      <c r="E48" s="23">
        <f aca="true" t="shared" si="7" ref="E48:J48">SUM(E49:E55)</f>
        <v>12588763</v>
      </c>
      <c r="F48" s="54">
        <f t="shared" si="7"/>
        <v>4439240</v>
      </c>
      <c r="G48" s="23">
        <f t="shared" si="7"/>
        <v>1074279</v>
      </c>
      <c r="H48" s="23">
        <f t="shared" si="7"/>
        <v>653984</v>
      </c>
      <c r="I48" s="23">
        <f t="shared" si="7"/>
        <v>157833</v>
      </c>
      <c r="J48" s="23">
        <f t="shared" si="7"/>
        <v>161833</v>
      </c>
      <c r="K48" s="23"/>
      <c r="L48" s="23"/>
      <c r="M48" s="23"/>
      <c r="N48" s="23"/>
      <c r="O48" s="23"/>
      <c r="P48" s="23"/>
      <c r="Q48" s="52">
        <f>SUM(Q49:Q54)</f>
        <v>4635000</v>
      </c>
    </row>
    <row r="49" spans="1:17" ht="29.25" customHeight="1">
      <c r="A49" s="49"/>
      <c r="B49" s="11" t="s">
        <v>44</v>
      </c>
      <c r="C49" s="4" t="s">
        <v>10</v>
      </c>
      <c r="D49" s="53" t="s">
        <v>17</v>
      </c>
      <c r="E49" s="54">
        <v>77000</v>
      </c>
      <c r="F49" s="54">
        <v>75000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5">
        <v>75000</v>
      </c>
    </row>
    <row r="50" spans="1:17" ht="49.5" customHeight="1">
      <c r="A50" s="49"/>
      <c r="B50" s="10" t="s">
        <v>26</v>
      </c>
      <c r="C50" s="4" t="s">
        <v>10</v>
      </c>
      <c r="D50" s="4" t="s">
        <v>11</v>
      </c>
      <c r="E50" s="5">
        <v>9308000</v>
      </c>
      <c r="F50" s="8">
        <v>3000000</v>
      </c>
      <c r="G50" s="8">
        <v>500000</v>
      </c>
      <c r="H50" s="8">
        <v>500000</v>
      </c>
      <c r="I50" s="8"/>
      <c r="J50" s="8"/>
      <c r="K50" s="8"/>
      <c r="L50" s="8"/>
      <c r="M50" s="8"/>
      <c r="N50" s="8"/>
      <c r="O50" s="8"/>
      <c r="P50" s="8"/>
      <c r="Q50" s="50">
        <f>SUM(F50:H50)</f>
        <v>4000000</v>
      </c>
    </row>
    <row r="51" spans="1:17" ht="34.5" customHeight="1">
      <c r="A51" s="49"/>
      <c r="B51" s="10" t="s">
        <v>55</v>
      </c>
      <c r="C51" s="4" t="s">
        <v>10</v>
      </c>
      <c r="D51" s="4" t="s">
        <v>72</v>
      </c>
      <c r="E51" s="5">
        <v>643180</v>
      </c>
      <c r="F51" s="8">
        <v>4738</v>
      </c>
      <c r="G51" s="8">
        <v>8848</v>
      </c>
      <c r="H51" s="8"/>
      <c r="I51" s="8"/>
      <c r="J51" s="8"/>
      <c r="K51" s="8"/>
      <c r="L51" s="8"/>
      <c r="M51" s="8"/>
      <c r="N51" s="8"/>
      <c r="O51" s="8"/>
      <c r="P51" s="8"/>
      <c r="Q51" s="50">
        <v>0</v>
      </c>
    </row>
    <row r="52" spans="1:17" ht="67.5" customHeight="1">
      <c r="A52" s="49"/>
      <c r="B52" s="10" t="s">
        <v>56</v>
      </c>
      <c r="C52" s="4" t="s">
        <v>10</v>
      </c>
      <c r="D52" s="4">
        <v>2015</v>
      </c>
      <c r="E52" s="5">
        <v>15203</v>
      </c>
      <c r="F52" s="8"/>
      <c r="G52" s="8">
        <v>15203</v>
      </c>
      <c r="H52" s="8"/>
      <c r="I52" s="8"/>
      <c r="J52" s="8"/>
      <c r="K52" s="8"/>
      <c r="L52" s="8"/>
      <c r="M52" s="8"/>
      <c r="N52" s="8"/>
      <c r="O52" s="8"/>
      <c r="P52" s="8"/>
      <c r="Q52" s="50"/>
    </row>
    <row r="53" spans="1:17" ht="39.75" customHeight="1">
      <c r="A53" s="49"/>
      <c r="B53" s="10" t="s">
        <v>12</v>
      </c>
      <c r="C53" s="4" t="s">
        <v>10</v>
      </c>
      <c r="D53" s="4" t="s">
        <v>53</v>
      </c>
      <c r="E53" s="5">
        <v>722000</v>
      </c>
      <c r="F53" s="8">
        <v>560000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50">
        <v>560000</v>
      </c>
    </row>
    <row r="54" spans="1:18" ht="66" customHeight="1">
      <c r="A54" s="99"/>
      <c r="B54" s="10" t="s">
        <v>73</v>
      </c>
      <c r="C54" s="12" t="s">
        <v>10</v>
      </c>
      <c r="D54" s="12" t="s">
        <v>51</v>
      </c>
      <c r="E54" s="13">
        <v>1044502</v>
      </c>
      <c r="F54" s="13">
        <v>644502</v>
      </c>
      <c r="G54" s="13">
        <v>400000</v>
      </c>
      <c r="H54" s="13"/>
      <c r="I54" s="97"/>
      <c r="J54" s="97"/>
      <c r="K54" s="97"/>
      <c r="L54" s="97"/>
      <c r="M54" s="97"/>
      <c r="N54" s="97"/>
      <c r="O54" s="97"/>
      <c r="P54" s="97"/>
      <c r="Q54" s="98">
        <v>0</v>
      </c>
      <c r="R54" s="26"/>
    </row>
    <row r="55" spans="1:18" ht="26.25" customHeight="1">
      <c r="A55" s="99"/>
      <c r="B55" s="10" t="s">
        <v>74</v>
      </c>
      <c r="C55" s="12" t="s">
        <v>10</v>
      </c>
      <c r="D55" s="10" t="s">
        <v>51</v>
      </c>
      <c r="E55" s="56">
        <v>778878</v>
      </c>
      <c r="F55" s="56">
        <v>155000</v>
      </c>
      <c r="G55" s="56">
        <v>150228</v>
      </c>
      <c r="H55" s="56">
        <v>153984</v>
      </c>
      <c r="I55" s="77">
        <v>157833</v>
      </c>
      <c r="J55" s="77">
        <v>161833</v>
      </c>
      <c r="K55" s="77"/>
      <c r="L55" s="77"/>
      <c r="M55" s="77"/>
      <c r="N55" s="77"/>
      <c r="O55" s="77"/>
      <c r="P55" s="77"/>
      <c r="Q55" s="56"/>
      <c r="R55" s="26"/>
    </row>
    <row r="56" spans="1:18" ht="39" customHeight="1">
      <c r="A56" s="26"/>
      <c r="B56" s="25"/>
      <c r="C56" s="25"/>
      <c r="D56" s="25"/>
      <c r="E56" s="30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6"/>
    </row>
    <row r="57" spans="1:18" ht="46.5" customHeight="1">
      <c r="A57" s="26"/>
      <c r="B57" s="25"/>
      <c r="C57" s="25"/>
      <c r="D57" s="25"/>
      <c r="E57" s="30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spans="1:18" ht="46.5" customHeight="1">
      <c r="A58" s="26"/>
      <c r="B58" s="25"/>
      <c r="C58" s="25"/>
      <c r="D58" s="25"/>
      <c r="E58" s="30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6"/>
    </row>
    <row r="59" spans="1:18" ht="56.25" customHeight="1">
      <c r="A59" s="26"/>
      <c r="B59" s="25"/>
      <c r="C59" s="25"/>
      <c r="D59" s="25"/>
      <c r="E59" s="30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6"/>
    </row>
    <row r="60" spans="1:18" ht="14.25">
      <c r="A60" s="26"/>
      <c r="B60" s="28"/>
      <c r="C60" s="28"/>
      <c r="D60" s="28"/>
      <c r="E60" s="31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7"/>
      <c r="R60" s="26"/>
    </row>
    <row r="61" spans="1:18" ht="14.25">
      <c r="A61" s="26"/>
      <c r="B61" s="25"/>
      <c r="C61" s="25"/>
      <c r="D61" s="25"/>
      <c r="E61" s="30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6"/>
    </row>
    <row r="62" spans="1:18" ht="14.25">
      <c r="A62" s="26"/>
      <c r="B62" s="28"/>
      <c r="C62" s="28"/>
      <c r="D62" s="28"/>
      <c r="E62" s="31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7"/>
      <c r="R62" s="26"/>
    </row>
    <row r="63" spans="1:18" ht="14.25">
      <c r="A63" s="26"/>
      <c r="B63" s="25"/>
      <c r="C63" s="25"/>
      <c r="D63" s="25"/>
      <c r="E63" s="30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6"/>
    </row>
    <row r="64" spans="1:18" ht="14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4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4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</sheetData>
  <sheetProtection/>
  <mergeCells count="12">
    <mergeCell ref="F40:F42"/>
    <mergeCell ref="G40:G42"/>
    <mergeCell ref="H40:H42"/>
    <mergeCell ref="F4:P4"/>
    <mergeCell ref="Q40:Q42"/>
    <mergeCell ref="Q4:Q5"/>
    <mergeCell ref="B4:B6"/>
    <mergeCell ref="C4:C5"/>
    <mergeCell ref="B40:B42"/>
    <mergeCell ref="C40:C41"/>
    <mergeCell ref="D40:D41"/>
    <mergeCell ref="E40:E4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4" r:id="rId1"/>
  <headerFooter>
    <oddHeader>&amp;RZałącznik Nr  2
do Uchwały  nr XLVIII - 547/2014 Rady Powiatu Wołomińskiego 
z dnia 13 listopada 2014 r.</oddHeader>
  </headerFooter>
  <rowBreaks count="1" manualBreakCount="1">
    <brk id="39" max="16" man="1"/>
  </rowBreaks>
  <colBreaks count="1" manualBreakCount="1">
    <brk id="1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f06</dc:creator>
  <cp:keywords/>
  <dc:description/>
  <cp:lastModifiedBy>admin</cp:lastModifiedBy>
  <cp:lastPrinted>2014-11-03T10:30:00Z</cp:lastPrinted>
  <dcterms:created xsi:type="dcterms:W3CDTF">2012-11-14T18:24:19Z</dcterms:created>
  <dcterms:modified xsi:type="dcterms:W3CDTF">2014-11-14T13:55:02Z</dcterms:modified>
  <cp:category/>
  <cp:version/>
  <cp:contentType/>
  <cp:contentStatus/>
</cp:coreProperties>
</file>